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codeName="ThisWorkbook"/>
  <xr:revisionPtr revIDLastSave="0" documentId="8_{03D2617C-053A-4682-92D0-DF3E4D2BDCE9}" xr6:coauthVersionLast="47" xr6:coauthVersionMax="47" xr10:uidLastSave="{00000000-0000-0000-0000-000000000000}"/>
  <workbookProtection workbookAlgorithmName="SHA-512" workbookHashValue="eTpOk3tWdUJE2SaXUazMl4eTWMQeiRPDwtoJk9gkLhauRlGTcUrj9mfO2RRylad2XUqFvQv47C1vnGIcSJK/PQ==" workbookSaltValue="MvtCKjk+yfcSZ7NTdozvIQ==" workbookSpinCount="100000" lockStructure="1"/>
  <bookViews>
    <workbookView xWindow="-5700" yWindow="-16320" windowWidth="38640" windowHeight="15990" xr2:uid="{00000000-000D-0000-FFFF-FFFF00000000}"/>
  </bookViews>
  <sheets>
    <sheet name="Overcompensatieberek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44" i="1"/>
  <c r="D44" i="1"/>
  <c r="D35" i="1"/>
  <c r="E35" i="1"/>
  <c r="C35" i="1"/>
  <c r="C21" i="1"/>
  <c r="E21" i="1" s="1"/>
  <c r="C16" i="1"/>
  <c r="C23" i="1" s="1"/>
  <c r="E23" i="1" l="1"/>
  <c r="D23" i="1"/>
  <c r="D21" i="1"/>
  <c r="D41" i="1" s="1"/>
  <c r="E58" i="1"/>
  <c r="E41" i="1"/>
  <c r="C41" i="1"/>
  <c r="C50" i="1"/>
  <c r="C27" i="1"/>
  <c r="D50" i="1"/>
  <c r="D27" i="1"/>
  <c r="E50" i="1"/>
  <c r="D30" i="1" l="1"/>
  <c r="D49" i="1" s="1"/>
  <c r="C49" i="1"/>
  <c r="C43" i="1"/>
  <c r="C44" i="1" s="1"/>
  <c r="D43" i="1" l="1"/>
  <c r="D45" i="1" s="1"/>
  <c r="D46" i="1" s="1"/>
  <c r="D48" i="1" l="1"/>
  <c r="D52" i="1" s="1"/>
  <c r="D53" i="1" s="1"/>
  <c r="C45" i="1"/>
  <c r="E27" i="1"/>
  <c r="C46" i="1" l="1"/>
  <c r="C48" i="1" s="1"/>
  <c r="C52" i="1" s="1"/>
  <c r="C53" i="1" s="1"/>
  <c r="E30" i="1"/>
  <c r="E49" i="1" s="1"/>
  <c r="E43" i="1" l="1"/>
  <c r="E45" i="1" s="1"/>
  <c r="E46" i="1" l="1"/>
  <c r="E48" i="1" s="1"/>
  <c r="E52" i="1" s="1"/>
  <c r="E53" i="1" s="1"/>
  <c r="E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leningen die de toegelaten instelling op 31 december van dat jaar in portefeuille had</t>
        </r>
      </text>
    </comment>
    <comment ref="B34" authorId="0" shapeId="0" xr:uid="{421D1CC1-3A1D-4C69-9E5D-D164409535A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Let op: bij uitgaande kosten een -/- teken invullen.</t>
        </r>
      </text>
    </comment>
    <comment ref="B3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 waarde op 31 december van het betrokken boekjaar</t>
        </r>
      </text>
    </comment>
  </commentList>
</comments>
</file>

<file path=xl/sharedStrings.xml><?xml version="1.0" encoding="utf-8"?>
<sst xmlns="http://schemas.openxmlformats.org/spreadsheetml/2006/main" count="59" uniqueCount="55">
  <si>
    <t>Het totale geborgde lening-volume</t>
  </si>
  <si>
    <t>Genoten voordeel borgstelling</t>
  </si>
  <si>
    <t>Genoten voordeel</t>
  </si>
  <si>
    <t>Theoretisch rendement</t>
  </si>
  <si>
    <t>Aandeel verschil in theoretisch rendement</t>
  </si>
  <si>
    <t>Benodigde gegevens</t>
  </si>
  <si>
    <t>Rendementsnorm</t>
  </si>
  <si>
    <t>Categorie corporatie</t>
  </si>
  <si>
    <t>C2</t>
  </si>
  <si>
    <t>C3</t>
  </si>
  <si>
    <t>B</t>
  </si>
  <si>
    <t>A</t>
  </si>
  <si>
    <t>Directe netto resultaat uit exploitatie DAEB (geschoond)</t>
  </si>
  <si>
    <t>Directe netto resultaat uit exploitatie DAEB (geschoond) + genoten voordeel</t>
  </si>
  <si>
    <t>Verschil t.o.v. rendementsnorm</t>
  </si>
  <si>
    <t xml:space="preserve">Aandeel x directe netto resultaat uit exploitatie DAEB (geschoond) </t>
  </si>
  <si>
    <t>Overcompensatie</t>
  </si>
  <si>
    <t>Begrenzing 1 (Genoten voordeel)</t>
  </si>
  <si>
    <t>Berekening overcompensatie</t>
  </si>
  <si>
    <t>Jaar</t>
  </si>
  <si>
    <t>Af te dragen overcompensatie</t>
  </si>
  <si>
    <t>Af te dragen overcompensatie van afgelopen 3 jaren</t>
  </si>
  <si>
    <t>K</t>
  </si>
  <si>
    <t xml:space="preserve">Overcompensatie Berekening </t>
  </si>
  <si>
    <t>Algemene gegevens</t>
  </si>
  <si>
    <t>Eerste jaar van de berekening</t>
  </si>
  <si>
    <t>D1</t>
  </si>
  <si>
    <t>D2</t>
  </si>
  <si>
    <t>D3</t>
  </si>
  <si>
    <t>E</t>
  </si>
  <si>
    <t>F (= C+D)</t>
  </si>
  <si>
    <t>G (= F/E)</t>
  </si>
  <si>
    <t>H (= G-A)</t>
  </si>
  <si>
    <t>I (= H/G)</t>
  </si>
  <si>
    <t>L</t>
  </si>
  <si>
    <t>M (=min(J,K,L))</t>
  </si>
  <si>
    <t>N (=max(0,M))</t>
  </si>
  <si>
    <t>J (= IxD)</t>
  </si>
  <si>
    <t>Grondkortingen DAEB-tak</t>
  </si>
  <si>
    <t>Saneringssteun DAEB-tak</t>
  </si>
  <si>
    <t>Begrenzing 2 (Directe netto resultaat uit exploitatie van de DAEB-tak)</t>
  </si>
  <si>
    <t>Totale marktwaarde DAEB-bezit</t>
  </si>
  <si>
    <t>Legenda</t>
  </si>
  <si>
    <t>Cellen die u moet vullen</t>
  </si>
  <si>
    <t>Cellen die berekend worden</t>
  </si>
  <si>
    <t>D (= D1+D2+D3)</t>
  </si>
  <si>
    <t>Resultaat overige activiteiten</t>
  </si>
  <si>
    <t>Leefbaarheid</t>
  </si>
  <si>
    <t>P (=max(0,mean(N)))</t>
  </si>
  <si>
    <t>C1 (= Bx0,7%)</t>
  </si>
  <si>
    <t>Regulier</t>
  </si>
  <si>
    <t>Resultaat uit vastgoed exploittatie</t>
  </si>
  <si>
    <t>C (= C1+C2+C3)</t>
  </si>
  <si>
    <t xml:space="preserve">Aedes stelt dit rekenmodel ter beschikking aan haar leden om inzicht te geven in eventuele overcompensatie. </t>
  </si>
  <si>
    <t>Aan dit rekenmodel kunnen geen rechten worden ontleend. De Autoriteit woningcorporaties stelt de overcompensatie, namens de minister, vast.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</si>
</sst>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.000000;&quot;€&quot;\ \-#,##0.00000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Fira Sans"/>
      <family val="2"/>
    </font>
    <font>
      <sz val="11"/>
      <color theme="1"/>
      <name val="Fira Sans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Fira Sans Light"/>
      <family val="2"/>
    </font>
    <font>
      <sz val="11"/>
      <name val="Fira Sans Light"/>
      <family val="2"/>
    </font>
    <font>
      <sz val="24"/>
      <color theme="0"/>
      <name val="Fir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Protection="1"/>
    <xf numFmtId="10" fontId="3" fillId="2" borderId="0" xfId="1" applyNumberFormat="1" applyFont="1" applyFill="1" applyBorder="1" applyAlignment="1">
      <alignment horizontal="right"/>
    </xf>
    <xf numFmtId="0" fontId="3" fillId="2" borderId="9" xfId="0" applyFont="1" applyFill="1" applyBorder="1" applyProtection="1"/>
    <xf numFmtId="5" fontId="3" fillId="2" borderId="0" xfId="2" applyNumberFormat="1" applyFont="1" applyFill="1" applyBorder="1" applyAlignment="1">
      <alignment horizontal="right"/>
    </xf>
    <xf numFmtId="0" fontId="3" fillId="2" borderId="8" xfId="0" applyFont="1" applyFill="1" applyBorder="1"/>
    <xf numFmtId="5" fontId="3" fillId="2" borderId="0" xfId="2" applyNumberFormat="1" applyFont="1" applyFill="1" applyBorder="1" applyAlignment="1" applyProtection="1">
      <alignment horizontal="right"/>
    </xf>
    <xf numFmtId="0" fontId="3" fillId="2" borderId="3" xfId="0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/>
    </xf>
    <xf numFmtId="10" fontId="3" fillId="2" borderId="0" xfId="1" applyNumberFormat="1" applyFont="1" applyFill="1" applyBorder="1" applyAlignment="1" applyProtection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Protection="1"/>
    <xf numFmtId="0" fontId="7" fillId="2" borderId="0" xfId="0" applyFont="1" applyFill="1" applyBorder="1" applyAlignment="1">
      <alignment horizontal="right"/>
    </xf>
    <xf numFmtId="5" fontId="3" fillId="3" borderId="0" xfId="2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/>
    <xf numFmtId="0" fontId="7" fillId="2" borderId="0" xfId="0" applyFont="1" applyFill="1" applyBorder="1" applyProtection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0" xfId="0" applyFont="1" applyFill="1" applyBorder="1"/>
    <xf numFmtId="0" fontId="3" fillId="2" borderId="4" xfId="0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6" fillId="4" borderId="1" xfId="0" applyFont="1" applyFill="1" applyBorder="1"/>
    <xf numFmtId="1" fontId="6" fillId="4" borderId="0" xfId="1" applyNumberFormat="1" applyFont="1" applyFill="1" applyBorder="1" applyAlignment="1">
      <alignment horizontal="right"/>
    </xf>
    <xf numFmtId="0" fontId="3" fillId="4" borderId="2" xfId="0" applyFont="1" applyFill="1" applyBorder="1" applyProtection="1"/>
    <xf numFmtId="0" fontId="2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Protection="1"/>
    <xf numFmtId="0" fontId="6" fillId="4" borderId="0" xfId="0" applyFont="1" applyFill="1" applyBorder="1" applyAlignment="1" applyProtection="1">
      <alignment horizontal="right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7" fillId="5" borderId="0" xfId="0" applyFont="1" applyFill="1" applyProtection="1"/>
    <xf numFmtId="0" fontId="8" fillId="5" borderId="0" xfId="0" applyFont="1" applyFill="1"/>
    <xf numFmtId="164" fontId="7" fillId="2" borderId="0" xfId="0" applyNumberFormat="1" applyFont="1" applyFill="1"/>
    <xf numFmtId="5" fontId="3" fillId="3" borderId="11" xfId="2" applyNumberFormat="1" applyFont="1" applyFill="1" applyBorder="1" applyAlignment="1" applyProtection="1">
      <alignment horizontal="right"/>
      <protection locked="0"/>
    </xf>
    <xf numFmtId="0" fontId="3" fillId="3" borderId="0" xfId="2" applyNumberFormat="1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/>
    <xf numFmtId="0" fontId="7" fillId="2" borderId="4" xfId="0" applyFont="1" applyFill="1" applyBorder="1" applyAlignment="1">
      <alignment horizontal="right"/>
    </xf>
    <xf numFmtId="0" fontId="7" fillId="2" borderId="10" xfId="0" applyFont="1" applyFill="1" applyBorder="1" applyProtection="1"/>
    <xf numFmtId="0" fontId="7" fillId="4" borderId="0" xfId="0" applyFont="1" applyFill="1" applyBorder="1"/>
    <xf numFmtId="0" fontId="7" fillId="4" borderId="0" xfId="0" applyFont="1" applyFill="1" applyBorder="1" applyAlignment="1">
      <alignment horizontal="right"/>
    </xf>
    <xf numFmtId="0" fontId="7" fillId="4" borderId="2" xfId="0" applyFont="1" applyFill="1" applyBorder="1" applyProtection="1"/>
    <xf numFmtId="0" fontId="7" fillId="4" borderId="6" xfId="0" applyFont="1" applyFill="1" applyBorder="1"/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Protection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0" fontId="3" fillId="2" borderId="10" xfId="0" applyFont="1" applyFill="1" applyBorder="1" applyProtection="1"/>
    <xf numFmtId="0" fontId="3" fillId="2" borderId="4" xfId="0" applyFont="1" applyFill="1" applyBorder="1"/>
    <xf numFmtId="0" fontId="3" fillId="2" borderId="12" xfId="0" applyFont="1" applyFill="1" applyBorder="1" applyProtection="1"/>
    <xf numFmtId="0" fontId="7" fillId="2" borderId="1" xfId="0" applyFont="1" applyFill="1" applyBorder="1" applyAlignment="1"/>
    <xf numFmtId="0" fontId="7" fillId="0" borderId="0" xfId="0" applyFont="1" applyFill="1"/>
    <xf numFmtId="5" fontId="3" fillId="3" borderId="13" xfId="2" applyNumberFormat="1" applyFont="1" applyFill="1" applyBorder="1" applyAlignment="1" applyProtection="1">
      <alignment horizontal="right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17864</xdr:colOff>
      <xdr:row>1</xdr:row>
      <xdr:rowOff>1761</xdr:rowOff>
    </xdr:to>
    <xdr:pic>
      <xdr:nvPicPr>
        <xdr:cNvPr id="6" name="irc_mi" descr="http://www.werkenbijortecfinance.nl/wp-content/uploads/2016/04/logo_2000-300x150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2217" cy="71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tec Finance">
      <a:dk1>
        <a:srgbClr val="000000"/>
      </a:dk1>
      <a:lt1>
        <a:sysClr val="window" lastClr="FFFFFF"/>
      </a:lt1>
      <a:dk2>
        <a:srgbClr val="A8A9AC"/>
      </a:dk2>
      <a:lt2>
        <a:srgbClr val="D0D3D6"/>
      </a:lt2>
      <a:accent1>
        <a:srgbClr val="0084CB"/>
      </a:accent1>
      <a:accent2>
        <a:srgbClr val="87BB40"/>
      </a:accent2>
      <a:accent3>
        <a:srgbClr val="F58025"/>
      </a:accent3>
      <a:accent4>
        <a:srgbClr val="FCAF43"/>
      </a:accent4>
      <a:accent5>
        <a:srgbClr val="6A75A1"/>
      </a:accent5>
      <a:accent6>
        <a:srgbClr val="21407A"/>
      </a:accent6>
      <a:hlink>
        <a:srgbClr val="58595B"/>
      </a:hlink>
      <a:folHlink>
        <a:srgbClr val="A8A9A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68"/>
  <sheetViews>
    <sheetView tabSelected="1" topLeftCell="A19" zoomScale="85" zoomScaleNormal="85" workbookViewId="0">
      <selection activeCell="L41" sqref="L41"/>
    </sheetView>
  </sheetViews>
  <sheetFormatPr defaultColWidth="9.140625" defaultRowHeight="15" x14ac:dyDescent="0.25"/>
  <cols>
    <col min="1" max="1" width="20.5703125" style="14" customWidth="1"/>
    <col min="2" max="2" width="74.85546875" style="14" customWidth="1"/>
    <col min="3" max="4" width="20.7109375" style="14" customWidth="1"/>
    <col min="5" max="5" width="20.7109375" style="15" customWidth="1"/>
    <col min="6" max="6" width="20.5703125" style="16" customWidth="1"/>
    <col min="7" max="7" width="28.42578125" style="14" customWidth="1"/>
    <col min="8" max="16384" width="9.140625" style="14"/>
  </cols>
  <sheetData>
    <row r="1" spans="1:6" s="34" customFormat="1" ht="56.45" customHeight="1" x14ac:dyDescent="0.45">
      <c r="B1" s="37" t="s">
        <v>23</v>
      </c>
      <c r="E1" s="35"/>
      <c r="F1" s="36"/>
    </row>
    <row r="2" spans="1:6" ht="24.95" customHeight="1" x14ac:dyDescent="0.25"/>
    <row r="3" spans="1:6" x14ac:dyDescent="0.25">
      <c r="A3" s="19"/>
      <c r="B3" s="10" t="s">
        <v>53</v>
      </c>
    </row>
    <row r="4" spans="1:6" x14ac:dyDescent="0.25">
      <c r="A4" s="19"/>
      <c r="B4" s="10" t="s">
        <v>54</v>
      </c>
    </row>
    <row r="5" spans="1:6" ht="24.95" customHeight="1" thickBot="1" x14ac:dyDescent="0.3">
      <c r="A5" s="19"/>
      <c r="B5" s="10"/>
    </row>
    <row r="6" spans="1:6" ht="18.75" x14ac:dyDescent="0.3">
      <c r="B6" s="29" t="s">
        <v>42</v>
      </c>
      <c r="C6" s="47"/>
      <c r="D6" s="47"/>
      <c r="E6" s="48"/>
      <c r="F6" s="49"/>
    </row>
    <row r="7" spans="1:6" x14ac:dyDescent="0.25">
      <c r="B7" s="26"/>
      <c r="C7" s="44"/>
      <c r="D7" s="44"/>
      <c r="E7" s="45"/>
      <c r="F7" s="46"/>
    </row>
    <row r="8" spans="1:6" x14ac:dyDescent="0.25">
      <c r="B8" s="58" t="s">
        <v>43</v>
      </c>
      <c r="C8" s="18"/>
      <c r="D8" s="17"/>
      <c r="E8" s="17"/>
      <c r="F8" s="51"/>
    </row>
    <row r="9" spans="1:6" x14ac:dyDescent="0.25">
      <c r="B9" s="1" t="s">
        <v>44</v>
      </c>
      <c r="C9" s="59"/>
      <c r="F9" s="51"/>
    </row>
    <row r="10" spans="1:6" ht="15.75" thickBot="1" x14ac:dyDescent="0.3">
      <c r="B10" s="9"/>
      <c r="C10" s="56"/>
      <c r="D10" s="22"/>
      <c r="E10" s="42"/>
      <c r="F10" s="43"/>
    </row>
    <row r="11" spans="1:6" ht="24.95" customHeight="1" thickBot="1" x14ac:dyDescent="0.3"/>
    <row r="12" spans="1:6" ht="18.75" x14ac:dyDescent="0.3">
      <c r="B12" s="29" t="s">
        <v>24</v>
      </c>
      <c r="C12" s="47"/>
      <c r="D12" s="47"/>
      <c r="E12" s="48"/>
      <c r="F12" s="49"/>
    </row>
    <row r="13" spans="1:6" x14ac:dyDescent="0.25">
      <c r="B13" s="26"/>
      <c r="C13" s="44"/>
      <c r="D13" s="44"/>
      <c r="E13" s="45"/>
      <c r="F13" s="46"/>
    </row>
    <row r="14" spans="1:6" x14ac:dyDescent="0.25">
      <c r="B14" s="50"/>
      <c r="C14" s="17"/>
      <c r="D14" s="17"/>
      <c r="E14" s="17"/>
      <c r="F14" s="51"/>
    </row>
    <row r="15" spans="1:6" x14ac:dyDescent="0.25">
      <c r="B15" s="1" t="s">
        <v>7</v>
      </c>
      <c r="C15" s="18" t="s">
        <v>50</v>
      </c>
      <c r="D15" s="19"/>
      <c r="E15" s="17"/>
      <c r="F15" s="41"/>
    </row>
    <row r="16" spans="1:6" x14ac:dyDescent="0.25">
      <c r="B16" s="1" t="s">
        <v>6</v>
      </c>
      <c r="C16" s="54">
        <f>IF(C15="Regulier",0.05,IF(C15="Krimp",0.057,IF(C15="Zorg",0.062,"vul geldige categorie in")))</f>
        <v>0.05</v>
      </c>
      <c r="D16" s="19"/>
      <c r="E16" s="17"/>
      <c r="F16" s="41"/>
    </row>
    <row r="17" spans="2:6" x14ac:dyDescent="0.25">
      <c r="B17" s="1" t="s">
        <v>25</v>
      </c>
      <c r="C17" s="40">
        <v>2019</v>
      </c>
      <c r="D17" s="19"/>
      <c r="E17" s="17"/>
      <c r="F17" s="41"/>
    </row>
    <row r="18" spans="2:6" ht="15.75" thickBot="1" x14ac:dyDescent="0.3">
      <c r="B18" s="9"/>
      <c r="C18" s="56"/>
      <c r="D18" s="22"/>
      <c r="E18" s="42"/>
      <c r="F18" s="43"/>
    </row>
    <row r="19" spans="2:6" ht="24.95" customHeight="1" thickBot="1" x14ac:dyDescent="0.3"/>
    <row r="20" spans="2:6" ht="18.75" x14ac:dyDescent="0.3">
      <c r="B20" s="29" t="s">
        <v>5</v>
      </c>
      <c r="C20" s="30"/>
      <c r="D20" s="30"/>
      <c r="E20" s="31"/>
      <c r="F20" s="32"/>
    </row>
    <row r="21" spans="2:6" x14ac:dyDescent="0.25">
      <c r="B21" s="26" t="s">
        <v>19</v>
      </c>
      <c r="C21" s="33">
        <f>C17</f>
        <v>2019</v>
      </c>
      <c r="D21" s="33">
        <f>C21+1</f>
        <v>2020</v>
      </c>
      <c r="E21" s="33">
        <f>C21+2</f>
        <v>2021</v>
      </c>
      <c r="F21" s="28"/>
    </row>
    <row r="22" spans="2:6" x14ac:dyDescent="0.25">
      <c r="B22" s="1"/>
      <c r="C22" s="10"/>
      <c r="D22" s="10"/>
      <c r="E22" s="2"/>
      <c r="F22" s="3"/>
    </row>
    <row r="23" spans="2:6" x14ac:dyDescent="0.25">
      <c r="B23" s="1" t="s">
        <v>6</v>
      </c>
      <c r="C23" s="13">
        <f>$C$16</f>
        <v>0.05</v>
      </c>
      <c r="D23" s="13">
        <f t="shared" ref="D23:E23" si="0">$C$16</f>
        <v>0.05</v>
      </c>
      <c r="E23" s="13">
        <f t="shared" si="0"/>
        <v>0.05</v>
      </c>
      <c r="F23" s="5" t="s">
        <v>11</v>
      </c>
    </row>
    <row r="24" spans="2:6" x14ac:dyDescent="0.25">
      <c r="B24" s="1"/>
      <c r="C24" s="2"/>
      <c r="D24" s="2"/>
      <c r="E24" s="2"/>
      <c r="F24" s="3"/>
    </row>
    <row r="25" spans="2:6" x14ac:dyDescent="0.25">
      <c r="B25" s="1" t="s">
        <v>0</v>
      </c>
      <c r="C25" s="18"/>
      <c r="D25" s="18"/>
      <c r="E25" s="18"/>
      <c r="F25" s="5" t="s">
        <v>10</v>
      </c>
    </row>
    <row r="26" spans="2:6" x14ac:dyDescent="0.25">
      <c r="B26" s="1"/>
      <c r="C26" s="8"/>
      <c r="D26" s="8"/>
      <c r="E26" s="8"/>
      <c r="F26" s="3"/>
    </row>
    <row r="27" spans="2:6" x14ac:dyDescent="0.25">
      <c r="B27" s="1" t="s">
        <v>1</v>
      </c>
      <c r="C27" s="6">
        <f>0.007*C25</f>
        <v>0</v>
      </c>
      <c r="D27" s="6">
        <f>0.007*D25</f>
        <v>0</v>
      </c>
      <c r="E27" s="6">
        <f>0.007*E25</f>
        <v>0</v>
      </c>
      <c r="F27" s="5" t="s">
        <v>49</v>
      </c>
    </row>
    <row r="28" spans="2:6" x14ac:dyDescent="0.25">
      <c r="B28" s="1" t="s">
        <v>39</v>
      </c>
      <c r="C28" s="18"/>
      <c r="D28" s="18"/>
      <c r="E28" s="18"/>
      <c r="F28" s="5" t="s">
        <v>8</v>
      </c>
    </row>
    <row r="29" spans="2:6" x14ac:dyDescent="0.25">
      <c r="B29" s="7" t="s">
        <v>38</v>
      </c>
      <c r="C29" s="39"/>
      <c r="D29" s="39"/>
      <c r="E29" s="39"/>
      <c r="F29" s="57" t="s">
        <v>9</v>
      </c>
    </row>
    <row r="30" spans="2:6" x14ac:dyDescent="0.25">
      <c r="B30" s="1" t="s">
        <v>2</v>
      </c>
      <c r="C30" s="8">
        <f t="shared" ref="C30:E30" si="1">C27+C28+C29</f>
        <v>0</v>
      </c>
      <c r="D30" s="8">
        <f t="shared" si="1"/>
        <v>0</v>
      </c>
      <c r="E30" s="8">
        <f t="shared" si="1"/>
        <v>0</v>
      </c>
      <c r="F30" s="5" t="s">
        <v>52</v>
      </c>
    </row>
    <row r="31" spans="2:6" x14ac:dyDescent="0.25">
      <c r="B31" s="1"/>
      <c r="C31" s="6"/>
      <c r="D31" s="6"/>
      <c r="E31" s="6"/>
      <c r="F31" s="3"/>
    </row>
    <row r="32" spans="2:6" x14ac:dyDescent="0.25">
      <c r="B32" s="1" t="s">
        <v>51</v>
      </c>
      <c r="C32" s="18"/>
      <c r="D32" s="18"/>
      <c r="E32" s="18"/>
      <c r="F32" s="5" t="s">
        <v>26</v>
      </c>
    </row>
    <row r="33" spans="2:6" x14ac:dyDescent="0.25">
      <c r="B33" s="1" t="s">
        <v>46</v>
      </c>
      <c r="C33" s="18"/>
      <c r="D33" s="18"/>
      <c r="E33" s="60"/>
      <c r="F33" s="3" t="s">
        <v>27</v>
      </c>
    </row>
    <row r="34" spans="2:6" x14ac:dyDescent="0.25">
      <c r="B34" s="7" t="s">
        <v>47</v>
      </c>
      <c r="C34" s="39"/>
      <c r="D34" s="39"/>
      <c r="E34" s="39"/>
      <c r="F34" s="57" t="s">
        <v>28</v>
      </c>
    </row>
    <row r="35" spans="2:6" x14ac:dyDescent="0.25">
      <c r="B35" s="1" t="s">
        <v>12</v>
      </c>
      <c r="C35" s="6">
        <f>C32+C33+C34</f>
        <v>0</v>
      </c>
      <c r="D35" s="6">
        <f t="shared" ref="D35:E35" si="2">D32+D33+D34</f>
        <v>0</v>
      </c>
      <c r="E35" s="6">
        <f t="shared" si="2"/>
        <v>0</v>
      </c>
      <c r="F35" s="5" t="s">
        <v>45</v>
      </c>
    </row>
    <row r="36" spans="2:6" x14ac:dyDescent="0.25">
      <c r="B36" s="1"/>
      <c r="C36" s="6"/>
      <c r="D36" s="6"/>
      <c r="E36" s="6"/>
      <c r="F36" s="3"/>
    </row>
    <row r="37" spans="2:6" ht="16.5" customHeight="1" x14ac:dyDescent="0.25">
      <c r="B37" s="1" t="s">
        <v>41</v>
      </c>
      <c r="C37" s="18">
        <v>0</v>
      </c>
      <c r="D37" s="18">
        <v>0</v>
      </c>
      <c r="E37" s="18">
        <v>0</v>
      </c>
      <c r="F37" s="5" t="s">
        <v>29</v>
      </c>
    </row>
    <row r="38" spans="2:6" ht="16.5" customHeight="1" thickBot="1" x14ac:dyDescent="0.3">
      <c r="B38" s="9"/>
      <c r="C38" s="56"/>
      <c r="D38" s="56"/>
      <c r="E38" s="56"/>
      <c r="F38" s="55"/>
    </row>
    <row r="39" spans="2:6" s="19" customFormat="1" ht="15.75" thickBot="1" x14ac:dyDescent="0.3">
      <c r="C39" s="17"/>
      <c r="D39" s="17"/>
      <c r="E39" s="17"/>
      <c r="F39" s="20"/>
    </row>
    <row r="40" spans="2:6" ht="18.75" x14ac:dyDescent="0.3">
      <c r="B40" s="29" t="s">
        <v>18</v>
      </c>
      <c r="C40" s="30"/>
      <c r="D40" s="30"/>
      <c r="E40" s="31"/>
      <c r="F40" s="32"/>
    </row>
    <row r="41" spans="2:6" x14ac:dyDescent="0.25">
      <c r="B41" s="26" t="s">
        <v>19</v>
      </c>
      <c r="C41" s="27">
        <f>C21</f>
        <v>2019</v>
      </c>
      <c r="D41" s="27">
        <f>D21</f>
        <v>2020</v>
      </c>
      <c r="E41" s="27">
        <f>E21</f>
        <v>2021</v>
      </c>
      <c r="F41" s="28"/>
    </row>
    <row r="42" spans="2:6" x14ac:dyDescent="0.25">
      <c r="B42" s="1"/>
      <c r="C42" s="2"/>
      <c r="D42" s="2"/>
      <c r="E42" s="2"/>
      <c r="F42" s="3"/>
    </row>
    <row r="43" spans="2:6" x14ac:dyDescent="0.25">
      <c r="B43" s="1" t="s">
        <v>13</v>
      </c>
      <c r="C43" s="6">
        <f>C35+C30</f>
        <v>0</v>
      </c>
      <c r="D43" s="6">
        <f>D35+D30</f>
        <v>0</v>
      </c>
      <c r="E43" s="6">
        <f>E35+E30</f>
        <v>0</v>
      </c>
      <c r="F43" s="5" t="s">
        <v>30</v>
      </c>
    </row>
    <row r="44" spans="2:6" x14ac:dyDescent="0.25">
      <c r="B44" s="1" t="s">
        <v>3</v>
      </c>
      <c r="C44" s="4">
        <f>IFERROR(C43/C37,0)</f>
        <v>0</v>
      </c>
      <c r="D44" s="4">
        <f t="shared" ref="D44:E44" si="3">IFERROR(D43/D37,0)</f>
        <v>0</v>
      </c>
      <c r="E44" s="4">
        <f t="shared" si="3"/>
        <v>0</v>
      </c>
      <c r="F44" s="5" t="s">
        <v>31</v>
      </c>
    </row>
    <row r="45" spans="2:6" x14ac:dyDescent="0.25">
      <c r="B45" s="1" t="s">
        <v>14</v>
      </c>
      <c r="C45" s="4">
        <f>C44-C23</f>
        <v>-0.05</v>
      </c>
      <c r="D45" s="4">
        <f>D44-D23</f>
        <v>-0.05</v>
      </c>
      <c r="E45" s="4">
        <f>E44-E23</f>
        <v>-0.05</v>
      </c>
      <c r="F45" s="5" t="s">
        <v>32</v>
      </c>
    </row>
    <row r="46" spans="2:6" x14ac:dyDescent="0.25">
      <c r="B46" s="1" t="s">
        <v>4</v>
      </c>
      <c r="C46" s="4">
        <f>IFERROR(C45/C44,0)</f>
        <v>0</v>
      </c>
      <c r="D46" s="4">
        <f t="shared" ref="D46:E46" si="4">IFERROR(D45/D44,0)</f>
        <v>0</v>
      </c>
      <c r="E46" s="4">
        <f t="shared" si="4"/>
        <v>0</v>
      </c>
      <c r="F46" s="5" t="s">
        <v>33</v>
      </c>
    </row>
    <row r="47" spans="2:6" x14ac:dyDescent="0.25">
      <c r="B47" s="1"/>
      <c r="C47" s="2"/>
      <c r="D47" s="2"/>
      <c r="E47" s="2"/>
      <c r="F47" s="3"/>
    </row>
    <row r="48" spans="2:6" x14ac:dyDescent="0.25">
      <c r="B48" s="1" t="s">
        <v>15</v>
      </c>
      <c r="C48" s="12">
        <f>C46*C35</f>
        <v>0</v>
      </c>
      <c r="D48" s="11">
        <f>D46*D35</f>
        <v>0</v>
      </c>
      <c r="E48" s="11">
        <f>E46*E35</f>
        <v>0</v>
      </c>
      <c r="F48" s="5" t="s">
        <v>37</v>
      </c>
    </row>
    <row r="49" spans="2:6" x14ac:dyDescent="0.25">
      <c r="B49" s="1" t="s">
        <v>17</v>
      </c>
      <c r="C49" s="11">
        <f>C30</f>
        <v>0</v>
      </c>
      <c r="D49" s="11">
        <f>D30</f>
        <v>0</v>
      </c>
      <c r="E49" s="11">
        <f>E30</f>
        <v>0</v>
      </c>
      <c r="F49" s="5" t="s">
        <v>22</v>
      </c>
    </row>
    <row r="50" spans="2:6" x14ac:dyDescent="0.25">
      <c r="B50" s="1" t="s">
        <v>40</v>
      </c>
      <c r="C50" s="11">
        <f>C32</f>
        <v>0</v>
      </c>
      <c r="D50" s="11">
        <f>D32</f>
        <v>0</v>
      </c>
      <c r="E50" s="11">
        <f>E32</f>
        <v>0</v>
      </c>
      <c r="F50" s="5" t="s">
        <v>34</v>
      </c>
    </row>
    <row r="51" spans="2:6" x14ac:dyDescent="0.25">
      <c r="B51" s="1"/>
      <c r="C51" s="11"/>
      <c r="D51" s="11"/>
      <c r="E51" s="11"/>
      <c r="F51" s="3"/>
    </row>
    <row r="52" spans="2:6" x14ac:dyDescent="0.25">
      <c r="B52" s="1" t="s">
        <v>16</v>
      </c>
      <c r="C52" s="12">
        <f>MIN(C48:C50)</f>
        <v>0</v>
      </c>
      <c r="D52" s="11">
        <f>MIN(D48:D50)</f>
        <v>0</v>
      </c>
      <c r="E52" s="11">
        <f>MIN(E48:E50)</f>
        <v>0</v>
      </c>
      <c r="F52" s="5" t="s">
        <v>35</v>
      </c>
    </row>
    <row r="53" spans="2:6" x14ac:dyDescent="0.25">
      <c r="B53" s="1" t="s">
        <v>21</v>
      </c>
      <c r="C53" s="11">
        <f>IF(C52&gt;0,C52,0)</f>
        <v>0</v>
      </c>
      <c r="D53" s="11">
        <f t="shared" ref="D53:E53" si="5">IF(D52&gt;0,D52,0)</f>
        <v>0</v>
      </c>
      <c r="E53" s="11">
        <f t="shared" si="5"/>
        <v>0</v>
      </c>
      <c r="F53" s="5" t="s">
        <v>36</v>
      </c>
    </row>
    <row r="54" spans="2:6" ht="15.75" thickBot="1" x14ac:dyDescent="0.3">
      <c r="B54" s="21"/>
      <c r="C54" s="22"/>
      <c r="D54" s="22"/>
      <c r="E54" s="22"/>
      <c r="F54" s="23"/>
    </row>
    <row r="56" spans="2:6" ht="15.75" thickBot="1" x14ac:dyDescent="0.3"/>
    <row r="57" spans="2:6" ht="18.75" x14ac:dyDescent="0.3">
      <c r="B57" s="29" t="s">
        <v>20</v>
      </c>
      <c r="C57" s="31"/>
      <c r="D57" s="31"/>
      <c r="E57" s="31"/>
      <c r="F57" s="32"/>
    </row>
    <row r="58" spans="2:6" x14ac:dyDescent="0.25">
      <c r="B58" s="26" t="s">
        <v>19</v>
      </c>
      <c r="C58" s="27"/>
      <c r="D58" s="27"/>
      <c r="E58" s="27">
        <f>E21</f>
        <v>2021</v>
      </c>
      <c r="F58" s="28"/>
    </row>
    <row r="59" spans="2:6" x14ac:dyDescent="0.25">
      <c r="B59" s="52"/>
      <c r="C59" s="11"/>
      <c r="D59" s="11"/>
      <c r="E59" s="11"/>
      <c r="F59" s="53"/>
    </row>
    <row r="60" spans="2:6" x14ac:dyDescent="0.25">
      <c r="B60" s="1" t="s">
        <v>20</v>
      </c>
      <c r="C60" s="2"/>
      <c r="D60" s="2"/>
      <c r="E60" s="11">
        <f>MAX(0,AVERAGE(C53:E53))</f>
        <v>0</v>
      </c>
      <c r="F60" s="5" t="s">
        <v>48</v>
      </c>
    </row>
    <row r="61" spans="2:6" ht="15.75" thickBot="1" x14ac:dyDescent="0.3">
      <c r="B61" s="9"/>
      <c r="C61" s="24"/>
      <c r="D61" s="24"/>
      <c r="E61" s="25"/>
      <c r="F61" s="55"/>
    </row>
    <row r="62" spans="2:6" x14ac:dyDescent="0.25">
      <c r="E62" s="14"/>
      <c r="F62" s="14"/>
    </row>
    <row r="65" spans="3:16" x14ac:dyDescent="0.25">
      <c r="C65" s="38"/>
      <c r="F65" s="14"/>
    </row>
    <row r="66" spans="3:16" x14ac:dyDescent="0.25">
      <c r="E66" s="14"/>
      <c r="F66" s="14"/>
      <c r="G66" s="15"/>
      <c r="I66" s="15"/>
      <c r="K66" s="15"/>
      <c r="M66" s="15"/>
      <c r="O66" s="15"/>
    </row>
    <row r="68" spans="3:16" x14ac:dyDescent="0.25">
      <c r="G68" s="16"/>
      <c r="H68" s="16"/>
      <c r="I68" s="16"/>
      <c r="J68" s="16"/>
      <c r="K68" s="16"/>
      <c r="L68" s="16"/>
      <c r="M68" s="16"/>
      <c r="N68" s="16"/>
      <c r="O68" s="16"/>
      <c r="P68" s="16"/>
    </row>
  </sheetData>
  <sheetProtection selectLockedCells="1"/>
  <dataValidations disablePrompts="1" count="3">
    <dataValidation type="list" allowBlank="1" showInputMessage="1" showErrorMessage="1" sqref="C15" xr:uid="{00000000-0002-0000-0000-000000000000}">
      <formula1>"Regulier, Krimp, Zorg"</formula1>
    </dataValidation>
    <dataValidation type="custom" allowBlank="1" showInputMessage="1" showErrorMessage="1" sqref="C52" xr:uid="{00000000-0002-0000-0000-000002000000}">
      <formula1>C41=2018</formula1>
    </dataValidation>
    <dataValidation type="list" allowBlank="1" showInputMessage="1" showErrorMessage="1" sqref="C17" xr:uid="{E1D10E11-80F2-41C1-9F21-4EB9B9A45E88}">
      <formula1>"2019,2020,2021,2022,2023,2024,2025,2026,2027,2028,2029,2030"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Overcompensatieberekening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2022-02-11T07:36:17Z</dcterms:modified>
</cp:coreProperties>
</file>